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11 - objekt K2 - změna vstupu do místnosti K2-1-01 a 016 a změna dispozi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9 ZL1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Stavba!$A$1:$J$54</definedName>
    <definedName name="_xlnm.Print_Area" localSheetId="3">'ZL10-19 ZL11 Pol'!$A$1:$U$45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2" i="12"/>
  <c r="K12" i="12"/>
  <c r="M12" i="12"/>
  <c r="O12" i="12"/>
  <c r="O7" i="12" s="1"/>
  <c r="Q12" i="12"/>
  <c r="U12" i="12"/>
  <c r="G16" i="12"/>
  <c r="I17" i="12"/>
  <c r="K17" i="12"/>
  <c r="K16" i="12" s="1"/>
  <c r="M17" i="12"/>
  <c r="M16" i="12" s="1"/>
  <c r="O17" i="12"/>
  <c r="Q17" i="12"/>
  <c r="U17" i="12"/>
  <c r="U16" i="12" s="1"/>
  <c r="I25" i="12"/>
  <c r="I16" i="12" s="1"/>
  <c r="K25" i="12"/>
  <c r="M25" i="12"/>
  <c r="O25" i="12"/>
  <c r="O16" i="12" s="1"/>
  <c r="Q25" i="12"/>
  <c r="Q16" i="12" s="1"/>
  <c r="U25" i="12"/>
  <c r="G28" i="12"/>
  <c r="I29" i="12"/>
  <c r="K29" i="12"/>
  <c r="M29" i="12"/>
  <c r="M28" i="12" s="1"/>
  <c r="O29" i="12"/>
  <c r="O28" i="12" s="1"/>
  <c r="Q29" i="12"/>
  <c r="U29" i="12"/>
  <c r="I31" i="12"/>
  <c r="I28" i="12" s="1"/>
  <c r="K31" i="12"/>
  <c r="K28" i="12" s="1"/>
  <c r="M31" i="12"/>
  <c r="O31" i="12"/>
  <c r="Q31" i="12"/>
  <c r="Q28" i="12" s="1"/>
  <c r="U31" i="12"/>
  <c r="U28" i="12" s="1"/>
  <c r="G35" i="12"/>
  <c r="K35" i="12"/>
  <c r="M35" i="12"/>
  <c r="U35" i="12"/>
  <c r="I36" i="12"/>
  <c r="I35" i="12" s="1"/>
  <c r="K36" i="12"/>
  <c r="M36" i="12"/>
  <c r="O36" i="12"/>
  <c r="O35" i="12" s="1"/>
  <c r="Q36" i="12"/>
  <c r="Q35" i="12" s="1"/>
  <c r="U36" i="12"/>
  <c r="G37" i="12"/>
  <c r="I38" i="12"/>
  <c r="K38" i="12"/>
  <c r="M38" i="12"/>
  <c r="M37" i="12" s="1"/>
  <c r="O38" i="12"/>
  <c r="O37" i="12" s="1"/>
  <c r="Q38" i="12"/>
  <c r="U38" i="12"/>
  <c r="I39" i="12"/>
  <c r="I37" i="12" s="1"/>
  <c r="K39" i="12"/>
  <c r="K37" i="12" s="1"/>
  <c r="M39" i="12"/>
  <c r="O39" i="12"/>
  <c r="Q39" i="12"/>
  <c r="Q37" i="12" s="1"/>
  <c r="U39" i="12"/>
  <c r="U37" i="12" s="1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54" i="1"/>
  <c r="J50" i="1" s="1"/>
  <c r="J51" i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2" i="1" l="1"/>
  <c r="J49" i="1"/>
  <c r="J54" i="1" s="1"/>
  <c r="J53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<sst xmlns="http://schemas.openxmlformats.org/spreadsheetml/2006/main" count="259" uniqueCount="158">
  <si>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</si>
  <si>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</si>
  <si>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</si>
  <si>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</si>
  <si>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</si>
  <si>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</si>
  <si>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</si>
  <si>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</si>
  <si>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</si>
  <si>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</si>
  <si>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</si>
  <si>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</si>
  <si>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</si>
  <si>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</si>
  <si>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</si>
  <si>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</si>
  <si>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</si>
  <si>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</si>
  <si>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</si>
  <si>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</si>
  <si>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</si>
  <si>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</si>
  <si>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</si>
  <si>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</si>
  <si>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</si>
  <si>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</si>
  <si>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</si>
  <si>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</si>
  <si>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</si>
  <si>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</si>
  <si>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</si>
  <si>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</si>
  <si>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</si>
  <si>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</si>
  <si>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</si>
  <si>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</si>
  <si>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</si>
  <si>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</si>
  <si>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</si>
  <si>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</si>
  <si>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</si>
  <si>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</si>
  <si>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</si>
  <si>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ZL11</t>
  </si>
  <si>
    <t>Změna vstupu do místnosti K2-2-010 a úprava dispozice chodeb 2.NP</t>
  </si>
  <si>
    <t>ZL10-19</t>
  </si>
  <si>
    <t>Změny stavebních prací, vícepráce a méněpráce v 2.NP dle změn v PD</t>
  </si>
  <si>
    <t>Objekt:</t>
  </si>
  <si>
    <t>Rozpočet:</t>
  </si>
  <si>
    <t>ZL08-19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</si>
  <si>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</si>
  <si>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</si>
  <si>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</si>
  <si>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</si>
  <si>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</si>
  <si>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</si>
  <si>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</si>
  <si>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</si>
  <si>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</si>
  <si>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</si>
  <si>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</si>
  <si>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</si>
  <si>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</si>
  <si>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</si>
  <si>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</si>
  <si>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</si>
  <si>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</si>
  <si>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</si>
  <si>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</si>
  <si>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</si>
  <si>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</si>
  <si>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</si>
  <si>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</si>
  <si>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</si>
  <si>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</si>
  <si>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</si>
  <si>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</si>
  <si>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</si>
  <si>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</si>
  <si>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</si>
  <si>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</si>
  <si>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</si>
  <si>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</si>
  <si>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</si>
  <si>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</si>
  <si>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</si>
  <si>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</si>
  <si>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</si>
  <si>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</si>
  <si>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</si>
  <si>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</si>
  <si>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</si>
  <si>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</si>
  <si>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</si>
  <si>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</si>
  <si>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</si>
  <si>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</si>
  <si>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</si>
  <si>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</si>
  <si>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</si>
  <si>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</si>
  <si>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</si>
  <si>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</si>
  <si>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</si>
  <si>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</si>
  <si>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</si>
  <si>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</si>
  <si>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</si>
  <si>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</si>
  <si>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</si>
  <si>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</si>
  <si>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310239211</t>
  </si>
  <si>
    <t>Zazdívka otvorů plochy do 4 m2 cihlami na MVC</t>
  </si>
  <si>
    <t>m3</t>
  </si>
  <si>
    <t>POL1_1</t>
  </si>
  <si>
    <t xml:space="preserve">2.NP - změna 10 - posunutí dveřního otvoru : </t>
  </si>
  <si>
    <t>VV</t>
  </si>
  <si>
    <t>místnost č.K2-2-010 : 0,6*0,6*2,3</t>
  </si>
  <si>
    <t>0,3*0,96*0,2</t>
  </si>
  <si>
    <t>342241162</t>
  </si>
  <si>
    <t>Příčky z cihel plných CP29  tl. 140 mm</t>
  </si>
  <si>
    <t>m2</t>
  </si>
  <si>
    <t xml:space="preserve">2.NP - změna č.1 : </t>
  </si>
  <si>
    <t>místnost č. K2-2-028 - dveře D283 : 2,8*1,607-0,8*1,95</t>
  </si>
  <si>
    <t>místnost č. K2-2-030 - dveře D282 : 3,1*1,224-0,8*1,95</t>
  </si>
  <si>
    <t>612421637</t>
  </si>
  <si>
    <t>Omítka vnitřní zdiva, MVC, štuková</t>
  </si>
  <si>
    <t>místnost č.K2-2-010 : 0,6*2,3*2+0,3*0,96*2</t>
  </si>
  <si>
    <t>Mezisoučet</t>
  </si>
  <si>
    <t>místnost č. K2-2-028 - dveře D283 : (2,8*1,607-0,8*1,95)*2</t>
  </si>
  <si>
    <t>místnost č. K2-2-030 - dveře D282 : (3,1*1,224-0,8*1,95)*2</t>
  </si>
  <si>
    <t>612425931</t>
  </si>
  <si>
    <t>Omítka vápenná vnitřního ostění - štuková</t>
  </si>
  <si>
    <t>místnost č.K2-2-010 : 0,5*(2,1*2+0,96)</t>
  </si>
  <si>
    <t>968062455</t>
  </si>
  <si>
    <t>Vybourání dřevěných dveřních zárubní pl. do 2 m2</t>
  </si>
  <si>
    <t>změna pozice dveří D282 : 1*1,92</t>
  </si>
  <si>
    <t>971033561</t>
  </si>
  <si>
    <t>Vybourání otv. zeď cihel. pl.1 m2, tl.60 cm, MVC</t>
  </si>
  <si>
    <t>998011002</t>
  </si>
  <si>
    <t>Přesun hmot pro budovy zděné výšky do 12 m</t>
  </si>
  <si>
    <t>t</t>
  </si>
  <si>
    <t>POL7_</t>
  </si>
  <si>
    <t>979011111</t>
  </si>
  <si>
    <t>Svislá doprava suti a vybour. hmot za 2.NP a 1.PP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</si>
  <si>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</si>
  <si>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</si>
  <si>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</si>
  <si>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</si>
  <si>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</si>
  <si>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</si>
  <si>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</si>
  <si>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</si>
  <si>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</si>
  <si>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979990001</t>
  </si>
  <si>
    <t>Poplatek za skládku stavební suti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</si>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</sst>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172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72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E2" sqref="E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1.5" customHeight="1" x14ac:dyDescent="0.2">
      <c r="A2" s="4"/>
      <c r="B2" s="104" t="s">
        <v>24</v>
      </c>
      <c r="C2" s="105"/>
      <c r="D2" s="106" t="s">
        <v>49</v>
      </c>
      <c r="E2" s="258" t="s">
        <v>50</v>
      </c>
      <c r="F2" s="259"/>
      <c r="G2" s="259"/>
      <c r="H2" s="259"/>
      <c r="I2" s="259"/>
      <c r="J2" s="260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13559.78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0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85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86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13559.78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13559.78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13559.78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13559.78</v>
      </c>
      <c r="H39" s="153"/>
      <c r="I39" s="154">
        <v>13559.78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13559.78</v>
      </c>
      <c r="H40" s="156"/>
      <c r="I40" s="157">
        <v>13559.78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13559.78</v>
      </c>
      <c r="H41" s="159"/>
      <c r="I41" s="160">
        <v>13559.78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13559.78</v>
      </c>
      <c r="H42" s="162">
        <f>SUMIF(A39:A41,"=1",H39:H41)</f>
        <v>0</v>
      </c>
      <c r="I42" s="163">
        <f>SUMIF(A39:A41,"=1",I39:I41)</f>
        <v>13559.78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6140.79</v>
      </c>
      <c r="J49" s="195">
        <f>IF(I54=0,"",I49/I54*100)</f>
        <v>45.286796688441846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3923.38</v>
      </c>
      <c r="J50" s="196">
        <f>IF(I54=0,"",I50/I54*100)</f>
        <v>28.933950255830108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26</v>
      </c>
      <c r="G51" s="185"/>
      <c r="H51" s="185"/>
      <c r="I51" s="185">
        <v>1130.53</v>
      </c>
      <c r="J51" s="196">
        <f>IF(I54=0,"",I51/I54*100)</f>
        <v>8.3373771550865872</v>
      </c>
    </row>
    <row r="52" spans="1:10" ht="25.5" customHeight="1" x14ac:dyDescent="0.2">
      <c r="A52" s="175"/>
      <c r="B52" s="178" t="s">
        <v>80</v>
      </c>
      <c r="C52" s="177" t="s">
        <v>81</v>
      </c>
      <c r="D52" s="179"/>
      <c r="E52" s="179"/>
      <c r="F52" s="200" t="s">
        <v>26</v>
      </c>
      <c r="G52" s="185"/>
      <c r="H52" s="185"/>
      <c r="I52" s="185">
        <v>787.16</v>
      </c>
      <c r="J52" s="196">
        <f>IF(I54=0,"",I52/I54*100)</f>
        <v>5.8051089324458065</v>
      </c>
    </row>
    <row r="53" spans="1:10" ht="25.5" customHeight="1" x14ac:dyDescent="0.2">
      <c r="A53" s="175"/>
      <c r="B53" s="191" t="s">
        <v>82</v>
      </c>
      <c r="C53" s="192" t="s">
        <v>83</v>
      </c>
      <c r="D53" s="193"/>
      <c r="E53" s="193"/>
      <c r="F53" s="201" t="s">
        <v>84</v>
      </c>
      <c r="G53" s="194"/>
      <c r="H53" s="194"/>
      <c r="I53" s="194">
        <v>1577.92</v>
      </c>
      <c r="J53" s="197">
        <f>IF(I54=0,"",I53/I54*100)</f>
        <v>11.63676696819565</v>
      </c>
    </row>
    <row r="54" spans="1:10" ht="25.5" customHeight="1" x14ac:dyDescent="0.2">
      <c r="A54" s="176"/>
      <c r="B54" s="182" t="s">
        <v>1</v>
      </c>
      <c r="C54" s="182"/>
      <c r="D54" s="183"/>
      <c r="E54" s="183"/>
      <c r="F54" s="202"/>
      <c r="G54" s="186"/>
      <c r="H54" s="186"/>
      <c r="I54" s="186">
        <f>SUM(I49:I53)</f>
        <v>13559.78</v>
      </c>
      <c r="J54" s="198">
        <f>SUM(J49:J53)</f>
        <v>99.999999999999986</v>
      </c>
    </row>
    <row r="55" spans="1:10" x14ac:dyDescent="0.2">
      <c r="F55" s="125"/>
      <c r="G55" s="124"/>
      <c r="H55" s="125"/>
      <c r="I55" s="124"/>
      <c r="J55" s="126"/>
    </row>
    <row r="56" spans="1:10" x14ac:dyDescent="0.2">
      <c r="F56" s="125"/>
      <c r="G56" s="124"/>
      <c r="H56" s="125"/>
      <c r="I56" s="124"/>
      <c r="J56" s="126"/>
    </row>
    <row r="57" spans="1:10" x14ac:dyDescent="0.2">
      <c r="F57" s="125"/>
      <c r="G57" s="124"/>
      <c r="H57" s="125"/>
      <c r="I57" s="124"/>
      <c r="J57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1:E51"/>
    <mergeCell ref="C52:E52"/>
    <mergeCell ref="C53:E53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87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88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88</v>
      </c>
      <c r="AE3" t="s">
        <v>89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90</v>
      </c>
    </row>
    <row r="5" spans="1:60" x14ac:dyDescent="0.2">
      <c r="D5" s="205"/>
    </row>
    <row r="6" spans="1:60" ht="38.25" x14ac:dyDescent="0.2">
      <c r="A6" s="221" t="s">
        <v>91</v>
      </c>
      <c r="B6" s="219" t="s">
        <v>92</v>
      </c>
      <c r="C6" s="219" t="s">
        <v>93</v>
      </c>
      <c r="D6" s="220" t="s">
        <v>94</v>
      </c>
      <c r="E6" s="221" t="s">
        <v>95</v>
      </c>
      <c r="F6" s="216" t="s">
        <v>96</v>
      </c>
      <c r="G6" s="221" t="s">
        <v>31</v>
      </c>
      <c r="H6" s="222" t="s">
        <v>32</v>
      </c>
      <c r="I6" s="222" t="s">
        <v>97</v>
      </c>
      <c r="J6" s="222" t="s">
        <v>33</v>
      </c>
      <c r="K6" s="222" t="s">
        <v>98</v>
      </c>
      <c r="L6" s="222" t="s">
        <v>99</v>
      </c>
      <c r="M6" s="222" t="s">
        <v>100</v>
      </c>
      <c r="N6" s="222" t="s">
        <v>101</v>
      </c>
      <c r="O6" s="222" t="s">
        <v>102</v>
      </c>
      <c r="P6" s="222" t="s">
        <v>103</v>
      </c>
      <c r="Q6" s="222" t="s">
        <v>104</v>
      </c>
      <c r="R6" s="222" t="s">
        <v>105</v>
      </c>
      <c r="S6" s="222" t="s">
        <v>106</v>
      </c>
      <c r="T6" s="222" t="s">
        <v>107</v>
      </c>
      <c r="U6" s="222" t="s">
        <v>108</v>
      </c>
    </row>
    <row r="7" spans="1:60" x14ac:dyDescent="0.2">
      <c r="A7" s="223" t="s">
        <v>109</v>
      </c>
      <c r="B7" s="225" t="s">
        <v>74</v>
      </c>
      <c r="C7" s="226" t="s">
        <v>75</v>
      </c>
      <c r="D7" s="227"/>
      <c r="E7" s="234"/>
      <c r="F7" s="239"/>
      <c r="G7" s="239">
        <f>SUMIF(AE8:AE15,"&lt;&gt;NOR",G8:G15)</f>
        <v>6140.79</v>
      </c>
      <c r="H7" s="239"/>
      <c r="I7" s="239">
        <f>SUM(I8:I15)</f>
        <v>0</v>
      </c>
      <c r="J7" s="239"/>
      <c r="K7" s="239">
        <f>SUM(K8:K15)</f>
        <v>6140.79</v>
      </c>
      <c r="L7" s="239"/>
      <c r="M7" s="239">
        <f>SUM(M8:M15)</f>
        <v>7430.3559000000005</v>
      </c>
      <c r="N7" s="239"/>
      <c r="O7" s="239">
        <f>SUM(O8:O15)</f>
        <v>3.1399999999999997</v>
      </c>
      <c r="P7" s="239"/>
      <c r="Q7" s="239">
        <f>SUM(Q8:Q15)</f>
        <v>0</v>
      </c>
      <c r="R7" s="239"/>
      <c r="S7" s="239"/>
      <c r="T7" s="240"/>
      <c r="U7" s="239">
        <f>SUM(U8:U15)</f>
        <v>0</v>
      </c>
      <c r="AE7" t="s">
        <v>110</v>
      </c>
    </row>
    <row r="8" spans="1:60" outlineLevel="1" x14ac:dyDescent="0.2">
      <c r="A8" s="218">
        <v>1</v>
      </c>
      <c r="B8" s="228" t="s">
        <v>111</v>
      </c>
      <c r="C8" s="251" t="s">
        <v>112</v>
      </c>
      <c r="D8" s="230" t="s">
        <v>113</v>
      </c>
      <c r="E8" s="235">
        <v>0.88560000000000005</v>
      </c>
      <c r="F8" s="241">
        <v>3616.75</v>
      </c>
      <c r="G8" s="241">
        <v>3202.99</v>
      </c>
      <c r="H8" s="241">
        <v>0</v>
      </c>
      <c r="I8" s="241">
        <f>ROUND(E8*H8,2)</f>
        <v>0</v>
      </c>
      <c r="J8" s="241">
        <v>3616.75</v>
      </c>
      <c r="K8" s="241">
        <f>ROUND(E8*J8,2)</f>
        <v>3202.99</v>
      </c>
      <c r="L8" s="241">
        <v>21</v>
      </c>
      <c r="M8" s="241">
        <f>G8*(1+L8/100)</f>
        <v>3875.6178999999997</v>
      </c>
      <c r="N8" s="241">
        <v>1.95224</v>
      </c>
      <c r="O8" s="241">
        <f>ROUND(E8*N8,2)</f>
        <v>1.73</v>
      </c>
      <c r="P8" s="241">
        <v>0</v>
      </c>
      <c r="Q8" s="241">
        <f>ROUND(E8*P8,2)</f>
        <v>0</v>
      </c>
      <c r="R8" s="241"/>
      <c r="S8" s="241"/>
      <c r="T8" s="242">
        <v>0</v>
      </c>
      <c r="U8" s="241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114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2" t="s">
        <v>115</v>
      </c>
      <c r="D9" s="231"/>
      <c r="E9" s="236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2"/>
      <c r="U9" s="241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116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2" t="s">
        <v>117</v>
      </c>
      <c r="D10" s="231"/>
      <c r="E10" s="236">
        <v>0.82799999999999996</v>
      </c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2"/>
      <c r="U10" s="241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116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">
      <c r="A11" s="218"/>
      <c r="B11" s="228"/>
      <c r="C11" s="252" t="s">
        <v>118</v>
      </c>
      <c r="D11" s="231"/>
      <c r="E11" s="236">
        <v>5.7599999999999998E-2</v>
      </c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2"/>
      <c r="U11" s="241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116</v>
      </c>
      <c r="AF11" s="217">
        <v>0</v>
      </c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18">
        <v>2</v>
      </c>
      <c r="B12" s="228" t="s">
        <v>119</v>
      </c>
      <c r="C12" s="251" t="s">
        <v>120</v>
      </c>
      <c r="D12" s="230" t="s">
        <v>121</v>
      </c>
      <c r="E12" s="235">
        <v>5.1740000000000004</v>
      </c>
      <c r="F12" s="241">
        <v>567.79999999999995</v>
      </c>
      <c r="G12" s="241">
        <v>2937.8</v>
      </c>
      <c r="H12" s="241">
        <v>0</v>
      </c>
      <c r="I12" s="241">
        <f>ROUND(E12*H12,2)</f>
        <v>0</v>
      </c>
      <c r="J12" s="241">
        <v>567.79999999999995</v>
      </c>
      <c r="K12" s="241">
        <f>ROUND(E12*J12,2)</f>
        <v>2937.8</v>
      </c>
      <c r="L12" s="241">
        <v>21</v>
      </c>
      <c r="M12" s="241">
        <f>G12*(1+L12/100)</f>
        <v>3554.7380000000003</v>
      </c>
      <c r="N12" s="241">
        <v>0.27212999999999998</v>
      </c>
      <c r="O12" s="241">
        <f>ROUND(E12*N12,2)</f>
        <v>1.41</v>
      </c>
      <c r="P12" s="241">
        <v>0</v>
      </c>
      <c r="Q12" s="241">
        <f>ROUND(E12*P12,2)</f>
        <v>0</v>
      </c>
      <c r="R12" s="241"/>
      <c r="S12" s="241"/>
      <c r="T12" s="242">
        <v>0</v>
      </c>
      <c r="U12" s="241">
        <f>ROUND(E12*T12,2)</f>
        <v>0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114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8"/>
      <c r="C13" s="252" t="s">
        <v>122</v>
      </c>
      <c r="D13" s="231"/>
      <c r="E13" s="236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2"/>
      <c r="U13" s="241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116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22.5" outlineLevel="1" x14ac:dyDescent="0.2">
      <c r="A14" s="218"/>
      <c r="B14" s="228"/>
      <c r="C14" s="252" t="s">
        <v>123</v>
      </c>
      <c r="D14" s="231"/>
      <c r="E14" s="236">
        <v>2.9396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2"/>
      <c r="U14" s="241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116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ht="22.5" outlineLevel="1" x14ac:dyDescent="0.2">
      <c r="A15" s="218"/>
      <c r="B15" s="228"/>
      <c r="C15" s="252" t="s">
        <v>124</v>
      </c>
      <c r="D15" s="231"/>
      <c r="E15" s="236">
        <v>2.2343999999999999</v>
      </c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241"/>
      <c r="T15" s="242"/>
      <c r="U15" s="241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116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x14ac:dyDescent="0.2">
      <c r="A16" s="224" t="s">
        <v>109</v>
      </c>
      <c r="B16" s="229" t="s">
        <v>76</v>
      </c>
      <c r="C16" s="253" t="s">
        <v>77</v>
      </c>
      <c r="D16" s="232"/>
      <c r="E16" s="237"/>
      <c r="F16" s="243"/>
      <c r="G16" s="243">
        <f>SUMIF(AE17:AE27,"&lt;&gt;NOR",G17:G27)</f>
        <v>3923.38</v>
      </c>
      <c r="H16" s="243"/>
      <c r="I16" s="243">
        <f>SUM(I17:I27)</f>
        <v>0</v>
      </c>
      <c r="J16" s="243"/>
      <c r="K16" s="243">
        <f>SUM(K17:K27)</f>
        <v>3923.38</v>
      </c>
      <c r="L16" s="243"/>
      <c r="M16" s="243">
        <f>SUM(M17:M27)</f>
        <v>4747.2897999999996</v>
      </c>
      <c r="N16" s="243"/>
      <c r="O16" s="243">
        <f>SUM(O17:O27)</f>
        <v>0.8</v>
      </c>
      <c r="P16" s="243"/>
      <c r="Q16" s="243">
        <f>SUM(Q17:Q27)</f>
        <v>0</v>
      </c>
      <c r="R16" s="243"/>
      <c r="S16" s="243"/>
      <c r="T16" s="244"/>
      <c r="U16" s="243">
        <f>SUM(U17:U27)</f>
        <v>0</v>
      </c>
      <c r="AE16" t="s">
        <v>110</v>
      </c>
    </row>
    <row r="17" spans="1:60" outlineLevel="1" x14ac:dyDescent="0.2">
      <c r="A17" s="218">
        <v>3</v>
      </c>
      <c r="B17" s="228" t="s">
        <v>125</v>
      </c>
      <c r="C17" s="251" t="s">
        <v>126</v>
      </c>
      <c r="D17" s="230" t="s">
        <v>121</v>
      </c>
      <c r="E17" s="235">
        <v>13.683999999999999</v>
      </c>
      <c r="F17" s="241">
        <v>229.5</v>
      </c>
      <c r="G17" s="241">
        <v>3140.48</v>
      </c>
      <c r="H17" s="241">
        <v>0</v>
      </c>
      <c r="I17" s="241">
        <f>ROUND(E17*H17,2)</f>
        <v>0</v>
      </c>
      <c r="J17" s="241">
        <v>229.5</v>
      </c>
      <c r="K17" s="241">
        <f>ROUND(E17*J17,2)</f>
        <v>3140.48</v>
      </c>
      <c r="L17" s="241">
        <v>21</v>
      </c>
      <c r="M17" s="241">
        <f>G17*(1+L17/100)</f>
        <v>3799.9807999999998</v>
      </c>
      <c r="N17" s="241">
        <v>4.7660000000000001E-2</v>
      </c>
      <c r="O17" s="241">
        <f>ROUND(E17*N17,2)</f>
        <v>0.65</v>
      </c>
      <c r="P17" s="241">
        <v>0</v>
      </c>
      <c r="Q17" s="241">
        <f>ROUND(E17*P17,2)</f>
        <v>0</v>
      </c>
      <c r="R17" s="241"/>
      <c r="S17" s="241"/>
      <c r="T17" s="242">
        <v>0</v>
      </c>
      <c r="U17" s="241">
        <f>ROUND(E17*T17,2)</f>
        <v>0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114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8"/>
      <c r="C18" s="252" t="s">
        <v>115</v>
      </c>
      <c r="D18" s="231"/>
      <c r="E18" s="236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2"/>
      <c r="U18" s="241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116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18"/>
      <c r="B19" s="228"/>
      <c r="C19" s="252" t="s">
        <v>127</v>
      </c>
      <c r="D19" s="231"/>
      <c r="E19" s="236">
        <v>3.3359999999999999</v>
      </c>
      <c r="F19" s="241"/>
      <c r="G19" s="241"/>
      <c r="H19" s="241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241"/>
      <c r="T19" s="242"/>
      <c r="U19" s="241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116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/>
      <c r="B20" s="228"/>
      <c r="C20" s="254" t="s">
        <v>128</v>
      </c>
      <c r="D20" s="233"/>
      <c r="E20" s="238">
        <v>3.3359999999999999</v>
      </c>
      <c r="F20" s="241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2"/>
      <c r="U20" s="241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116</v>
      </c>
      <c r="AF20" s="217">
        <v>1</v>
      </c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2" t="s">
        <v>122</v>
      </c>
      <c r="D21" s="231"/>
      <c r="E21" s="236"/>
      <c r="F21" s="241"/>
      <c r="G21" s="241"/>
      <c r="H21" s="241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242"/>
      <c r="U21" s="241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116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18"/>
      <c r="B22" s="228"/>
      <c r="C22" s="252" t="s">
        <v>129</v>
      </c>
      <c r="D22" s="231"/>
      <c r="E22" s="236">
        <v>5.8792</v>
      </c>
      <c r="F22" s="241"/>
      <c r="G22" s="241"/>
      <c r="H22" s="241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242"/>
      <c r="U22" s="241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116</v>
      </c>
      <c r="AF22" s="217">
        <v>0</v>
      </c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 x14ac:dyDescent="0.2">
      <c r="A23" s="218"/>
      <c r="B23" s="228"/>
      <c r="C23" s="252" t="s">
        <v>130</v>
      </c>
      <c r="D23" s="231"/>
      <c r="E23" s="236">
        <v>4.4687999999999999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2"/>
      <c r="U23" s="241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116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18"/>
      <c r="B24" s="228"/>
      <c r="C24" s="254" t="s">
        <v>128</v>
      </c>
      <c r="D24" s="233"/>
      <c r="E24" s="238">
        <v>10.348000000000001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2"/>
      <c r="U24" s="241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116</v>
      </c>
      <c r="AF24" s="217">
        <v>1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4</v>
      </c>
      <c r="B25" s="228" t="s">
        <v>131</v>
      </c>
      <c r="C25" s="251" t="s">
        <v>132</v>
      </c>
      <c r="D25" s="230" t="s">
        <v>121</v>
      </c>
      <c r="E25" s="235">
        <v>2.58</v>
      </c>
      <c r="F25" s="241">
        <v>303.45</v>
      </c>
      <c r="G25" s="241">
        <v>782.9</v>
      </c>
      <c r="H25" s="241">
        <v>0</v>
      </c>
      <c r="I25" s="241">
        <f>ROUND(E25*H25,2)</f>
        <v>0</v>
      </c>
      <c r="J25" s="241">
        <v>303.45</v>
      </c>
      <c r="K25" s="241">
        <f>ROUND(E25*J25,2)</f>
        <v>782.9</v>
      </c>
      <c r="L25" s="241">
        <v>21</v>
      </c>
      <c r="M25" s="241">
        <f>G25*(1+L25/100)</f>
        <v>947.30899999999997</v>
      </c>
      <c r="N25" s="241">
        <v>5.7290000000000001E-2</v>
      </c>
      <c r="O25" s="241">
        <f>ROUND(E25*N25,2)</f>
        <v>0.15</v>
      </c>
      <c r="P25" s="241">
        <v>0</v>
      </c>
      <c r="Q25" s="241">
        <f>ROUND(E25*P25,2)</f>
        <v>0</v>
      </c>
      <c r="R25" s="241"/>
      <c r="S25" s="241"/>
      <c r="T25" s="242">
        <v>0</v>
      </c>
      <c r="U25" s="241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114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8"/>
      <c r="C26" s="252" t="s">
        <v>115</v>
      </c>
      <c r="D26" s="231"/>
      <c r="E26" s="236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2"/>
      <c r="U26" s="241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116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18"/>
      <c r="B27" s="228"/>
      <c r="C27" s="252" t="s">
        <v>133</v>
      </c>
      <c r="D27" s="231"/>
      <c r="E27" s="236">
        <v>2.58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2"/>
      <c r="U27" s="241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116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x14ac:dyDescent="0.2">
      <c r="A28" s="224" t="s">
        <v>109</v>
      </c>
      <c r="B28" s="229" t="s">
        <v>78</v>
      </c>
      <c r="C28" s="253" t="s">
        <v>79</v>
      </c>
      <c r="D28" s="232"/>
      <c r="E28" s="237"/>
      <c r="F28" s="243"/>
      <c r="G28" s="243">
        <f>SUMIF(AE29:AE34,"&lt;&gt;NOR",G29:G34)</f>
        <v>1130.53</v>
      </c>
      <c r="H28" s="243"/>
      <c r="I28" s="243">
        <f>SUM(I29:I34)</f>
        <v>0</v>
      </c>
      <c r="J28" s="243"/>
      <c r="K28" s="243">
        <f>SUM(K29:K34)</f>
        <v>1130.53</v>
      </c>
      <c r="L28" s="243"/>
      <c r="M28" s="243">
        <f>SUM(M29:M34)</f>
        <v>1367.9413</v>
      </c>
      <c r="N28" s="243"/>
      <c r="O28" s="243">
        <f>SUM(O29:O34)</f>
        <v>0</v>
      </c>
      <c r="P28" s="243"/>
      <c r="Q28" s="243">
        <f>SUM(Q29:Q34)</f>
        <v>1.76</v>
      </c>
      <c r="R28" s="243"/>
      <c r="S28" s="243"/>
      <c r="T28" s="244"/>
      <c r="U28" s="243">
        <f>SUM(U29:U34)</f>
        <v>0</v>
      </c>
      <c r="AE28" t="s">
        <v>110</v>
      </c>
    </row>
    <row r="29" spans="1:60" outlineLevel="1" x14ac:dyDescent="0.2">
      <c r="A29" s="218">
        <v>5</v>
      </c>
      <c r="B29" s="228" t="s">
        <v>134</v>
      </c>
      <c r="C29" s="251" t="s">
        <v>135</v>
      </c>
      <c r="D29" s="230" t="s">
        <v>121</v>
      </c>
      <c r="E29" s="235">
        <v>1.92</v>
      </c>
      <c r="F29" s="241">
        <v>110.5</v>
      </c>
      <c r="G29" s="241">
        <v>212.16</v>
      </c>
      <c r="H29" s="241">
        <v>0</v>
      </c>
      <c r="I29" s="241">
        <f>ROUND(E29*H29,2)</f>
        <v>0</v>
      </c>
      <c r="J29" s="241">
        <v>110.5</v>
      </c>
      <c r="K29" s="241">
        <f>ROUND(E29*J29,2)</f>
        <v>212.16</v>
      </c>
      <c r="L29" s="241">
        <v>21</v>
      </c>
      <c r="M29" s="241">
        <f>G29*(1+L29/100)</f>
        <v>256.71359999999999</v>
      </c>
      <c r="N29" s="241">
        <v>1.17E-3</v>
      </c>
      <c r="O29" s="241">
        <f>ROUND(E29*N29,2)</f>
        <v>0</v>
      </c>
      <c r="P29" s="241">
        <v>8.7999999999999995E-2</v>
      </c>
      <c r="Q29" s="241">
        <f>ROUND(E29*P29,2)</f>
        <v>0.17</v>
      </c>
      <c r="R29" s="241"/>
      <c r="S29" s="241"/>
      <c r="T29" s="242">
        <v>0</v>
      </c>
      <c r="U29" s="241">
        <f>ROUND(E29*T29,2)</f>
        <v>0</v>
      </c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114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2" t="s">
        <v>136</v>
      </c>
      <c r="D30" s="231"/>
      <c r="E30" s="236">
        <v>1.92</v>
      </c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2"/>
      <c r="U30" s="241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116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>
        <v>6</v>
      </c>
      <c r="B31" s="228" t="s">
        <v>137</v>
      </c>
      <c r="C31" s="251" t="s">
        <v>138</v>
      </c>
      <c r="D31" s="230" t="s">
        <v>113</v>
      </c>
      <c r="E31" s="235">
        <v>0.88560000000000005</v>
      </c>
      <c r="F31" s="241">
        <v>1037</v>
      </c>
      <c r="G31" s="241">
        <v>918.37</v>
      </c>
      <c r="H31" s="241">
        <v>0</v>
      </c>
      <c r="I31" s="241">
        <f>ROUND(E31*H31,2)</f>
        <v>0</v>
      </c>
      <c r="J31" s="241">
        <v>1037</v>
      </c>
      <c r="K31" s="241">
        <f>ROUND(E31*J31,2)</f>
        <v>918.37</v>
      </c>
      <c r="L31" s="241">
        <v>21</v>
      </c>
      <c r="M31" s="241">
        <f>G31*(1+L31/100)</f>
        <v>1111.2276999999999</v>
      </c>
      <c r="N31" s="241">
        <v>1.82E-3</v>
      </c>
      <c r="O31" s="241">
        <f>ROUND(E31*N31,2)</f>
        <v>0</v>
      </c>
      <c r="P31" s="241">
        <v>1.8</v>
      </c>
      <c r="Q31" s="241">
        <f>ROUND(E31*P31,2)</f>
        <v>1.59</v>
      </c>
      <c r="R31" s="241"/>
      <c r="S31" s="241"/>
      <c r="T31" s="242">
        <v>0</v>
      </c>
      <c r="U31" s="241">
        <f>ROUND(E31*T31,2)</f>
        <v>0</v>
      </c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114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18"/>
      <c r="B32" s="228"/>
      <c r="C32" s="252" t="s">
        <v>115</v>
      </c>
      <c r="D32" s="231"/>
      <c r="E32" s="236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2"/>
      <c r="U32" s="241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116</v>
      </c>
      <c r="AF32" s="217">
        <v>0</v>
      </c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18"/>
      <c r="B33" s="228"/>
      <c r="C33" s="252" t="s">
        <v>117</v>
      </c>
      <c r="D33" s="231"/>
      <c r="E33" s="236">
        <v>0.82799999999999996</v>
      </c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  <c r="Q33" s="241"/>
      <c r="R33" s="241"/>
      <c r="S33" s="241"/>
      <c r="T33" s="242"/>
      <c r="U33" s="241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116</v>
      </c>
      <c r="AF33" s="217">
        <v>0</v>
      </c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2" t="s">
        <v>118</v>
      </c>
      <c r="D34" s="231"/>
      <c r="E34" s="236">
        <v>5.7599999999999998E-2</v>
      </c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2"/>
      <c r="U34" s="241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116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x14ac:dyDescent="0.2">
      <c r="A35" s="224" t="s">
        <v>109</v>
      </c>
      <c r="B35" s="229" t="s">
        <v>80</v>
      </c>
      <c r="C35" s="253" t="s">
        <v>81</v>
      </c>
      <c r="D35" s="232"/>
      <c r="E35" s="237"/>
      <c r="F35" s="243"/>
      <c r="G35" s="243">
        <f>SUMIF(AE36:AE36,"&lt;&gt;NOR",G36:G36)</f>
        <v>787.16</v>
      </c>
      <c r="H35" s="243"/>
      <c r="I35" s="243">
        <f>SUM(I36:I36)</f>
        <v>0</v>
      </c>
      <c r="J35" s="243"/>
      <c r="K35" s="243">
        <f>SUM(K36:K36)</f>
        <v>787.16</v>
      </c>
      <c r="L35" s="243"/>
      <c r="M35" s="243">
        <f>SUM(M36:M36)</f>
        <v>952.46359999999993</v>
      </c>
      <c r="N35" s="243"/>
      <c r="O35" s="243">
        <f>SUM(O36:O36)</f>
        <v>0</v>
      </c>
      <c r="P35" s="243"/>
      <c r="Q35" s="243">
        <f>SUM(Q36:Q36)</f>
        <v>0</v>
      </c>
      <c r="R35" s="243"/>
      <c r="S35" s="243"/>
      <c r="T35" s="244"/>
      <c r="U35" s="243">
        <f>SUM(U36:U36)</f>
        <v>0</v>
      </c>
      <c r="AE35" t="s">
        <v>110</v>
      </c>
    </row>
    <row r="36" spans="1:60" outlineLevel="1" x14ac:dyDescent="0.2">
      <c r="A36" s="218">
        <v>7</v>
      </c>
      <c r="B36" s="228" t="s">
        <v>139</v>
      </c>
      <c r="C36" s="251" t="s">
        <v>140</v>
      </c>
      <c r="D36" s="230" t="s">
        <v>141</v>
      </c>
      <c r="E36" s="235">
        <v>3.94075</v>
      </c>
      <c r="F36" s="241">
        <v>199.75</v>
      </c>
      <c r="G36" s="241">
        <v>787.16</v>
      </c>
      <c r="H36" s="241">
        <v>0</v>
      </c>
      <c r="I36" s="241">
        <f>ROUND(E36*H36,2)</f>
        <v>0</v>
      </c>
      <c r="J36" s="241">
        <v>199.75</v>
      </c>
      <c r="K36" s="241">
        <f>ROUND(E36*J36,2)</f>
        <v>787.16</v>
      </c>
      <c r="L36" s="241">
        <v>21</v>
      </c>
      <c r="M36" s="241">
        <f>G36*(1+L36/100)</f>
        <v>952.46359999999993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1"/>
      <c r="S36" s="241"/>
      <c r="T36" s="242">
        <v>0</v>
      </c>
      <c r="U36" s="241">
        <f>ROUND(E36*T36,2)</f>
        <v>0</v>
      </c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142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x14ac:dyDescent="0.2">
      <c r="A37" s="224" t="s">
        <v>109</v>
      </c>
      <c r="B37" s="229" t="s">
        <v>82</v>
      </c>
      <c r="C37" s="253" t="s">
        <v>83</v>
      </c>
      <c r="D37" s="232"/>
      <c r="E37" s="237"/>
      <c r="F37" s="243"/>
      <c r="G37" s="243">
        <f>SUMIF(AE38:AE43,"&lt;&gt;NOR",G38:G43)</f>
        <v>1577.92</v>
      </c>
      <c r="H37" s="243"/>
      <c r="I37" s="243">
        <f>SUM(I38:I43)</f>
        <v>0</v>
      </c>
      <c r="J37" s="243"/>
      <c r="K37" s="243">
        <f>SUM(K38:K43)</f>
        <v>1577.92</v>
      </c>
      <c r="L37" s="243"/>
      <c r="M37" s="243">
        <f>SUM(M38:M43)</f>
        <v>1909.2831999999999</v>
      </c>
      <c r="N37" s="243"/>
      <c r="O37" s="243">
        <f>SUM(O38:O43)</f>
        <v>0</v>
      </c>
      <c r="P37" s="243"/>
      <c r="Q37" s="243">
        <f>SUM(Q38:Q43)</f>
        <v>0</v>
      </c>
      <c r="R37" s="243"/>
      <c r="S37" s="243"/>
      <c r="T37" s="244"/>
      <c r="U37" s="243">
        <f>SUM(U38:U43)</f>
        <v>0</v>
      </c>
      <c r="AE37" t="s">
        <v>110</v>
      </c>
    </row>
    <row r="38" spans="1:60" outlineLevel="1" x14ac:dyDescent="0.2">
      <c r="A38" s="218">
        <v>8</v>
      </c>
      <c r="B38" s="228" t="s">
        <v>143</v>
      </c>
      <c r="C38" s="251" t="s">
        <v>144</v>
      </c>
      <c r="D38" s="230" t="s">
        <v>141</v>
      </c>
      <c r="E38" s="235">
        <v>1.7630399999999999</v>
      </c>
      <c r="F38" s="241">
        <v>160</v>
      </c>
      <c r="G38" s="241">
        <v>282.08999999999997</v>
      </c>
      <c r="H38" s="241">
        <v>0</v>
      </c>
      <c r="I38" s="241">
        <f>ROUND(E38*H38,2)</f>
        <v>0</v>
      </c>
      <c r="J38" s="241">
        <v>160</v>
      </c>
      <c r="K38" s="241">
        <f>ROUND(E38*J38,2)</f>
        <v>282.08999999999997</v>
      </c>
      <c r="L38" s="241">
        <v>21</v>
      </c>
      <c r="M38" s="241">
        <f>G38*(1+L38/100)</f>
        <v>341.32889999999998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1"/>
      <c r="S38" s="241"/>
      <c r="T38" s="242">
        <v>0</v>
      </c>
      <c r="U38" s="241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145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18">
        <v>9</v>
      </c>
      <c r="B39" s="228" t="s">
        <v>146</v>
      </c>
      <c r="C39" s="251" t="s">
        <v>147</v>
      </c>
      <c r="D39" s="230" t="s">
        <v>141</v>
      </c>
      <c r="E39" s="235">
        <v>1.7630399999999999</v>
      </c>
      <c r="F39" s="241">
        <v>180</v>
      </c>
      <c r="G39" s="241">
        <v>317.35000000000002</v>
      </c>
      <c r="H39" s="241">
        <v>0</v>
      </c>
      <c r="I39" s="241">
        <f>ROUND(E39*H39,2)</f>
        <v>0</v>
      </c>
      <c r="J39" s="241">
        <v>180</v>
      </c>
      <c r="K39" s="241">
        <f>ROUND(E39*J39,2)</f>
        <v>317.35000000000002</v>
      </c>
      <c r="L39" s="241">
        <v>21</v>
      </c>
      <c r="M39" s="241">
        <f>G39*(1+L39/100)</f>
        <v>383.99350000000004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/>
      <c r="S39" s="241"/>
      <c r="T39" s="242">
        <v>0</v>
      </c>
      <c r="U39" s="241">
        <f>ROUND(E39*T39,2)</f>
        <v>0</v>
      </c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145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>
        <v>10</v>
      </c>
      <c r="B40" s="228" t="s">
        <v>148</v>
      </c>
      <c r="C40" s="251" t="s">
        <v>149</v>
      </c>
      <c r="D40" s="230" t="s">
        <v>141</v>
      </c>
      <c r="E40" s="235">
        <v>28.208639999999999</v>
      </c>
      <c r="F40" s="241">
        <v>12</v>
      </c>
      <c r="G40" s="241">
        <v>338.5</v>
      </c>
      <c r="H40" s="241">
        <v>0</v>
      </c>
      <c r="I40" s="241">
        <f>ROUND(E40*H40,2)</f>
        <v>0</v>
      </c>
      <c r="J40" s="241">
        <v>12</v>
      </c>
      <c r="K40" s="241">
        <f>ROUND(E40*J40,2)</f>
        <v>338.5</v>
      </c>
      <c r="L40" s="241">
        <v>21</v>
      </c>
      <c r="M40" s="241">
        <f>G40*(1+L40/100)</f>
        <v>409.58499999999998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1"/>
      <c r="S40" s="241"/>
      <c r="T40" s="242">
        <v>0</v>
      </c>
      <c r="U40" s="241">
        <f>ROUND(E40*T40,2)</f>
        <v>0</v>
      </c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145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11</v>
      </c>
      <c r="B41" s="228" t="s">
        <v>150</v>
      </c>
      <c r="C41" s="251" t="s">
        <v>151</v>
      </c>
      <c r="D41" s="230" t="s">
        <v>141</v>
      </c>
      <c r="E41" s="235">
        <v>1.7630399999999999</v>
      </c>
      <c r="F41" s="241">
        <v>145</v>
      </c>
      <c r="G41" s="241">
        <v>255.64</v>
      </c>
      <c r="H41" s="241">
        <v>0</v>
      </c>
      <c r="I41" s="241">
        <f>ROUND(E41*H41,2)</f>
        <v>0</v>
      </c>
      <c r="J41" s="241">
        <v>145</v>
      </c>
      <c r="K41" s="241">
        <f>ROUND(E41*J41,2)</f>
        <v>255.64</v>
      </c>
      <c r="L41" s="241">
        <v>21</v>
      </c>
      <c r="M41" s="241">
        <f>G41*(1+L41/100)</f>
        <v>309.32439999999997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1"/>
      <c r="S41" s="241"/>
      <c r="T41" s="242">
        <v>0</v>
      </c>
      <c r="U41" s="241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145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>
        <v>12</v>
      </c>
      <c r="B42" s="228" t="s">
        <v>152</v>
      </c>
      <c r="C42" s="251" t="s">
        <v>153</v>
      </c>
      <c r="D42" s="230" t="s">
        <v>141</v>
      </c>
      <c r="E42" s="235">
        <v>1.7630399999999999</v>
      </c>
      <c r="F42" s="241">
        <v>18</v>
      </c>
      <c r="G42" s="241">
        <v>31.73</v>
      </c>
      <c r="H42" s="241">
        <v>0</v>
      </c>
      <c r="I42" s="241">
        <f>ROUND(E42*H42,2)</f>
        <v>0</v>
      </c>
      <c r="J42" s="241">
        <v>18</v>
      </c>
      <c r="K42" s="241">
        <f>ROUND(E42*J42,2)</f>
        <v>31.73</v>
      </c>
      <c r="L42" s="241">
        <v>21</v>
      </c>
      <c r="M42" s="241">
        <f>G42*(1+L42/100)</f>
        <v>38.393299999999996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1"/>
      <c r="S42" s="241"/>
      <c r="T42" s="242">
        <v>0</v>
      </c>
      <c r="U42" s="241">
        <f>ROUND(E42*T42,2)</f>
        <v>0</v>
      </c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145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45">
        <v>13</v>
      </c>
      <c r="B43" s="246" t="s">
        <v>154</v>
      </c>
      <c r="C43" s="255" t="s">
        <v>155</v>
      </c>
      <c r="D43" s="247" t="s">
        <v>141</v>
      </c>
      <c r="E43" s="248">
        <v>1.7630399999999999</v>
      </c>
      <c r="F43" s="249">
        <v>200</v>
      </c>
      <c r="G43" s="249">
        <v>352.61</v>
      </c>
      <c r="H43" s="249">
        <v>0</v>
      </c>
      <c r="I43" s="249">
        <f>ROUND(E43*H43,2)</f>
        <v>0</v>
      </c>
      <c r="J43" s="249">
        <v>200</v>
      </c>
      <c r="K43" s="249">
        <f>ROUND(E43*J43,2)</f>
        <v>352.61</v>
      </c>
      <c r="L43" s="249">
        <v>21</v>
      </c>
      <c r="M43" s="249">
        <f>G43*(1+L43/100)</f>
        <v>426.65809999999999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49"/>
      <c r="S43" s="249"/>
      <c r="T43" s="250">
        <v>0</v>
      </c>
      <c r="U43" s="249">
        <f>ROUND(E43*T43,2)</f>
        <v>0</v>
      </c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145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x14ac:dyDescent="0.2">
      <c r="A44" s="6"/>
      <c r="B44" s="7" t="s">
        <v>156</v>
      </c>
      <c r="C44" s="256" t="s">
        <v>156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C45" s="257"/>
      <c r="D45" s="205"/>
      <c r="AE45" t="s">
        <v>157</v>
      </c>
    </row>
    <row r="46" spans="1:60" x14ac:dyDescent="0.2">
      <c r="D46" s="205"/>
    </row>
    <row r="47" spans="1:60" x14ac:dyDescent="0.2">
      <c r="D47" s="205"/>
    </row>
    <row r="48" spans="1:60" x14ac:dyDescent="0.2">
      <c r="D48" s="205"/>
    </row>
    <row r="49" spans="4:4" x14ac:dyDescent="0.2">
      <c r="D49" s="205"/>
    </row>
    <row r="50" spans="4:4" x14ac:dyDescent="0.2">
      <c r="D50" s="205"/>
    </row>
    <row r="51" spans="4:4" x14ac:dyDescent="0.2">
      <c r="D51" s="205"/>
    </row>
    <row r="52" spans="4:4" x14ac:dyDescent="0.2">
      <c r="D52" s="205"/>
    </row>
    <row r="53" spans="4:4" x14ac:dyDescent="0.2">
      <c r="D53" s="205"/>
    </row>
    <row r="54" spans="4:4" x14ac:dyDescent="0.2">
      <c r="D54" s="205"/>
    </row>
    <row r="55" spans="4:4" x14ac:dyDescent="0.2">
      <c r="D55" s="205"/>
    </row>
    <row r="56" spans="4:4" x14ac:dyDescent="0.2">
      <c r="D56" s="205"/>
    </row>
    <row r="57" spans="4:4" x14ac:dyDescent="0.2">
      <c r="D57" s="205"/>
    </row>
    <row r="58" spans="4:4" x14ac:dyDescent="0.2">
      <c r="D58" s="205"/>
    </row>
    <row r="59" spans="4:4" x14ac:dyDescent="0.2">
      <c r="D59" s="205"/>
    </row>
    <row r="60" spans="4:4" x14ac:dyDescent="0.2">
      <c r="D60" s="205"/>
    </row>
    <row r="61" spans="4:4" x14ac:dyDescent="0.2">
      <c r="D61" s="205"/>
    </row>
    <row r="62" spans="4:4" x14ac:dyDescent="0.2">
      <c r="D62" s="205"/>
    </row>
    <row r="63" spans="4:4" x14ac:dyDescent="0.2">
      <c r="D63" s="205"/>
    </row>
    <row r="64" spans="4:4" x14ac:dyDescent="0.2">
      <c r="D64" s="205"/>
    </row>
    <row r="65" spans="4:4" x14ac:dyDescent="0.2">
      <c r="D65" s="205"/>
    </row>
    <row r="66" spans="4:4" x14ac:dyDescent="0.2">
      <c r="D66" s="205"/>
    </row>
    <row r="67" spans="4:4" x14ac:dyDescent="0.2">
      <c r="D67" s="205"/>
    </row>
    <row r="68" spans="4:4" x14ac:dyDescent="0.2">
      <c r="D68" s="205"/>
    </row>
    <row r="69" spans="4:4" x14ac:dyDescent="0.2">
      <c r="D69" s="205"/>
    </row>
    <row r="70" spans="4:4" x14ac:dyDescent="0.2">
      <c r="D70" s="205"/>
    </row>
    <row r="71" spans="4:4" x14ac:dyDescent="0.2">
      <c r="D71" s="205"/>
    </row>
    <row r="72" spans="4:4" x14ac:dyDescent="0.2">
      <c r="D72" s="205"/>
    </row>
    <row r="73" spans="4:4" x14ac:dyDescent="0.2">
      <c r="D73" s="205"/>
    </row>
    <row r="74" spans="4:4" x14ac:dyDescent="0.2">
      <c r="D74" s="205"/>
    </row>
    <row r="75" spans="4:4" x14ac:dyDescent="0.2">
      <c r="D75" s="205"/>
    </row>
    <row r="76" spans="4:4" x14ac:dyDescent="0.2">
      <c r="D76" s="205"/>
    </row>
    <row r="77" spans="4:4" x14ac:dyDescent="0.2">
      <c r="D77" s="205"/>
    </row>
    <row r="78" spans="4:4" x14ac:dyDescent="0.2">
      <c r="D78" s="205"/>
    </row>
    <row r="79" spans="4:4" x14ac:dyDescent="0.2">
      <c r="D79" s="205"/>
    </row>
    <row r="80" spans="4:4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ZL10-19 ZL11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'ZL10-19 ZL11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2015-07-17T07:01:48Z</dcterms:modified>
</cp:coreProperties>
</file>